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8"/>
  </bookViews>
  <sheets>
    <sheet name="пр 1 ПВ" sheetId="1" r:id="rId1"/>
    <sheet name="пр 2 ПВ" sheetId="2" r:id="rId2"/>
    <sheet name="пр 3 ПВ" sheetId="3" r:id="rId3"/>
    <sheet name="пр 4 ПВ" sheetId="4" r:id="rId4"/>
    <sheet name="пр 7 ПВ ВО" sheetId="5" r:id="rId5"/>
    <sheet name="пр 1 ВО " sheetId="6" r:id="rId6"/>
    <sheet name="пр 2  ВО " sheetId="7" r:id="rId7"/>
    <sheet name="пр 3 ВО " sheetId="8" r:id="rId8"/>
    <sheet name="пр 4 ВО " sheetId="9" r:id="rId9"/>
  </sheets>
  <definedNames>
    <definedName name="_GoBack" localSheetId="8">'пр 4 ВО '!$B$4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D11" i="8"/>
  <c r="C18" i="7"/>
  <c r="D17"/>
  <c r="E41" i="1"/>
  <c r="E40"/>
  <c r="C17" i="2"/>
  <c r="D16"/>
  <c r="D17" s="1"/>
  <c r="E18" i="1"/>
  <c r="E17"/>
  <c r="D14" i="8"/>
  <c r="E30" i="6"/>
  <c r="E22"/>
  <c r="D15" i="3"/>
  <c r="E34" i="1"/>
  <c r="E20"/>
  <c r="D15" i="8"/>
  <c r="C15"/>
  <c r="D11" i="7"/>
  <c r="D12"/>
  <c r="D13"/>
  <c r="D14"/>
  <c r="D15"/>
  <c r="D16"/>
  <c r="D10"/>
  <c r="D16" i="6"/>
  <c r="E27" s="1"/>
  <c r="E11"/>
  <c r="E12"/>
  <c r="E13"/>
  <c r="E14"/>
  <c r="E17"/>
  <c r="E18"/>
  <c r="E19"/>
  <c r="E20"/>
  <c r="E21"/>
  <c r="E23"/>
  <c r="E24"/>
  <c r="E25"/>
  <c r="E10"/>
  <c r="A4" i="9"/>
  <c r="A4" i="7"/>
  <c r="A4" i="8" s="1"/>
  <c r="C15" i="3"/>
  <c r="D10" i="2"/>
  <c r="E10" s="1"/>
  <c r="D11"/>
  <c r="E11" s="1"/>
  <c r="D12"/>
  <c r="D13"/>
  <c r="E13" s="1"/>
  <c r="D14"/>
  <c r="D15"/>
  <c r="E15" s="1"/>
  <c r="D9"/>
  <c r="E12"/>
  <c r="E14"/>
  <c r="A4" i="5"/>
  <c r="A4" i="4"/>
  <c r="A4" i="3"/>
  <c r="A4" i="2"/>
  <c r="E23" i="1"/>
  <c r="E28"/>
  <c r="E29"/>
  <c r="E30"/>
  <c r="E31"/>
  <c r="E32"/>
  <c r="E33"/>
  <c r="E27"/>
  <c r="D26"/>
  <c r="E25"/>
  <c r="E14"/>
  <c r="E11"/>
  <c r="E10"/>
  <c r="D18" i="7" l="1"/>
  <c r="D15" i="6"/>
  <c r="E16" i="2"/>
  <c r="E9"/>
  <c r="D16" i="1"/>
  <c r="D21"/>
  <c r="E38" s="1"/>
  <c r="E16" i="6"/>
  <c r="E15"/>
  <c r="E17" i="2"/>
  <c r="E26" i="1"/>
  <c r="E16"/>
  <c r="E36"/>
  <c r="E15"/>
  <c r="A10" i="9"/>
  <c r="A9"/>
  <c r="E14" i="8"/>
  <c r="E13"/>
  <c r="E12"/>
  <c r="E11"/>
  <c r="E10"/>
  <c r="E9"/>
  <c r="A10" i="4"/>
  <c r="A11" s="1"/>
  <c r="A12" s="1"/>
  <c r="A9"/>
  <c r="E21" i="1" l="1"/>
  <c r="E15" i="8"/>
</calcChain>
</file>

<file path=xl/sharedStrings.xml><?xml version="1.0" encoding="utf-8"?>
<sst xmlns="http://schemas.openxmlformats.org/spreadsheetml/2006/main" count="298" uniqueCount="164">
  <si>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</si>
  <si>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</si>
  <si>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</si>
  <si>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</si>
  <si>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</si>
  <si>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</si>
  <si>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</si>
  <si>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</si>
  <si>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</si>
  <si>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</si>
  <si>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</si>
  <si>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</si>
  <si>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</si>
  <si>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</si>
  <si>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</si>
  <si>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</si>
  <si>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</si>
  <si>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</si>
  <si>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</si>
  <si>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</si>
  <si>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</si>
  <si>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</si>
  <si>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</si>
  <si>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</si>
  <si>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</si>
  <si>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</si>
  <si>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</si>
  <si>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</si>
  <si>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</si>
  <si>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</si>
  <si>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</si>
  <si>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</si>
  <si>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</si>
  <si>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</si>
  <si>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</si>
  <si>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</si>
  <si>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</si>
  <si>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</si>
  <si>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</si>
  <si>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</si>
  <si>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</si>
  <si>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</si>
  <si>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</si>
  <si>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</si>
  <si>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</si>
  <si>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</si>
  <si>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</si>
  <si>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</si>
  <si>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</si>
  <si>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</si>
  <si>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</si>
  <si>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</si>
  <si>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</si>
  <si>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</si>
  <si>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</si>
  <si>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</si>
  <si>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</si>
  <si>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</si>
  <si>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</si>
  <si>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</si>
  <si>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</si>
  <si>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</si>
  <si>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</si>
  <si>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</si>
  <si>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</si>
  <si>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</si>
  <si>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</si>
  <si>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</si>
  <si>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</si>
  <si>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</si>
  <si>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</si>
  <si>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</si>
  <si>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</si>
  <si>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</si>
  <si>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</si>
  <si>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</si>
  <si>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</si>
  <si>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</si>
  <si>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</si>
  <si>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</si>
  <si>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</si>
  <si>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</si>
  <si>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</si>
  <si>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</si>
  <si>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</si>
  <si>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</si>
  <si>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</si>
  <si>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</si>
  <si>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</si>
  <si>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</si>
  <si>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</si>
  <si>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</si>
  <si>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</si>
  <si>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</si>
  <si>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</si>
  <si>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</si>
  <si>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</si>
  <si>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</si>
  <si>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</si>
  <si>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</si>
  <si>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</si>
  <si>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</si>
  <si>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</si>
  <si>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</si>
  <si>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</si>
  <si>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</si>
  <si>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</si>
  <si>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</si>
  <si>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</si>
  <si>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</si>
  <si>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</si>
  <si>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</si>
  <si>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</si>
  <si>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</si>
  <si>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</si>
  <si>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</si>
  <si>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</si>
  <si>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</si>
  <si>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</si>
  <si>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</si>
  <si>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</si>
  <si>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</si>
  <si>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</si>
  <si>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</si>
  <si>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</si>
  <si>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</si>
  <si>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</si>
  <si>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</si>
  <si>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</si>
  <si>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</si>
  <si>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</si>
  <si>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</si>
  <si>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</si>
  <si>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</si>
  <si>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</si>
  <si>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</si>
  <si>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</si>
  <si>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</si>
  <si>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 xml:space="preserve">Расходы, учтенные и неучтенные при расчете тарифа (водоотведение)   </t>
  </si>
  <si>
    <t>Водоотведение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</si>
  <si>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</si>
  <si>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Целевые показатели деятельности (водоотведение)</t>
  </si>
  <si>
    <t>Численность населения, получающего услугу водоотведение</t>
  </si>
  <si>
    <t>4.1.</t>
  </si>
  <si>
    <t>4.2.</t>
  </si>
  <si>
    <t xml:space="preserve">Удельный расход электроэнергии на 1 м3 сточных вод             </t>
  </si>
  <si>
    <t>Индекс  роста цен на ГСМ</t>
  </si>
  <si>
    <t xml:space="preserve">Тарифы на питьевую воду и водоотведение для потребителей </t>
  </si>
  <si>
    <t>2.1.</t>
  </si>
  <si>
    <t>2.2.</t>
  </si>
  <si>
    <t xml:space="preserve">муниципального унитарного предприятия тепловых сетей г. Зеленогорска (г. Зеленогорск, ИНН 2453000242)
</t>
  </si>
  <si>
    <t>Приложение № 1 к экспертному заключению по делу № 100-13в</t>
  </si>
  <si>
    <t>Приложение № 2 к экспертному заключению по делу №  100-13в</t>
  </si>
  <si>
    <t>Приложение № 3 к экспертному заключению по делу № 100-13в</t>
  </si>
  <si>
    <t>Эклномически обоснованные расходы не учтенные в тарифе на 2013 год</t>
  </si>
  <si>
    <t>Приложение № 4 к экспертному заключению по делу № 100-13в</t>
  </si>
  <si>
    <t>Приложение № 7
к экспертному заключению 
по делу № 100-13в</t>
  </si>
  <si>
    <t>Приложение № 2                                                       к экспертному заключению по делу № 100-13в</t>
  </si>
  <si>
    <t>хлор</t>
  </si>
  <si>
    <t>мг/м3</t>
  </si>
  <si>
    <t>16.1.</t>
  </si>
  <si>
    <t>16.2.</t>
  </si>
  <si>
    <t>г/м3</t>
  </si>
  <si>
    <t>полимер АК-631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</si>
</sst>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17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vertical="center" wrapText="1"/>
    </xf>
    <xf numFmtId="14" fontId="14" fillId="0" borderId="6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16" fontId="14" fillId="0" borderId="6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/>
    </xf>
    <xf numFmtId="2" fontId="8" fillId="3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2" fontId="2" fillId="0" borderId="6" xfId="3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18" fillId="0" borderId="0" xfId="4" applyFont="1" applyAlignment="1">
      <alignment wrapText="1"/>
    </xf>
    <xf numFmtId="2" fontId="14" fillId="0" borderId="6" xfId="1" applyNumberFormat="1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6" xfId="4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3" applyFont="1" applyAlignment="1">
      <alignment horizontal="left" wrapText="1"/>
    </xf>
    <xf numFmtId="164" fontId="8" fillId="0" borderId="6" xfId="1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5"/>
  <sheetViews>
    <sheetView topLeftCell="A22" zoomScaleNormal="100" workbookViewId="0">
      <selection activeCell="E43" sqref="E43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90" t="s">
        <v>151</v>
      </c>
      <c r="D1" s="90"/>
      <c r="E1" s="90"/>
    </row>
    <row r="2" spans="1:8" ht="18.75" customHeight="1">
      <c r="A2" s="2"/>
      <c r="B2" s="2"/>
    </row>
    <row r="3" spans="1:8" ht="25.5" customHeight="1">
      <c r="A3" s="91" t="s">
        <v>0</v>
      </c>
      <c r="B3" s="91"/>
      <c r="C3" s="91"/>
      <c r="D3" s="91"/>
      <c r="E3" s="91"/>
      <c r="F3" s="3"/>
    </row>
    <row r="4" spans="1:8" ht="42.75" customHeight="1">
      <c r="A4" s="92" t="s">
        <v>150</v>
      </c>
      <c r="B4" s="92"/>
      <c r="C4" s="92"/>
      <c r="D4" s="92"/>
      <c r="E4" s="92"/>
      <c r="F4" s="4"/>
      <c r="G4" s="4"/>
      <c r="H4" s="4"/>
    </row>
    <row r="5" spans="1:8" ht="15.75" customHeight="1">
      <c r="C5" s="5"/>
    </row>
    <row r="6" spans="1:8" ht="15.6" customHeight="1">
      <c r="A6" s="93" t="s">
        <v>1</v>
      </c>
      <c r="B6" s="93" t="s">
        <v>2</v>
      </c>
      <c r="C6" s="93" t="s">
        <v>3</v>
      </c>
      <c r="D6" s="96" t="s">
        <v>4</v>
      </c>
      <c r="E6" s="97"/>
    </row>
    <row r="7" spans="1:8" ht="18.600000000000001" customHeight="1">
      <c r="A7" s="94"/>
      <c r="B7" s="94"/>
      <c r="C7" s="94"/>
      <c r="D7" s="93" t="s">
        <v>5</v>
      </c>
      <c r="E7" s="93" t="s">
        <v>6</v>
      </c>
    </row>
    <row r="8" spans="1:8" ht="18.600000000000001" customHeight="1">
      <c r="A8" s="95"/>
      <c r="B8" s="95"/>
      <c r="C8" s="95"/>
      <c r="D8" s="95"/>
      <c r="E8" s="95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217.52</v>
      </c>
      <c r="E10" s="8">
        <f>D10</f>
        <v>217.52</v>
      </c>
    </row>
    <row r="11" spans="1:8" ht="47.25">
      <c r="A11" s="6">
        <v>2</v>
      </c>
      <c r="B11" s="7" t="s">
        <v>9</v>
      </c>
      <c r="C11" s="6" t="s">
        <v>10</v>
      </c>
      <c r="D11" s="84">
        <v>10</v>
      </c>
      <c r="E11" s="84">
        <f>D11</f>
        <v>10</v>
      </c>
    </row>
    <row r="12" spans="1:8" ht="31.5">
      <c r="A12" s="6">
        <v>3</v>
      </c>
      <c r="B12" s="7" t="s">
        <v>11</v>
      </c>
      <c r="C12" s="6" t="s">
        <v>10</v>
      </c>
      <c r="D12" s="8">
        <v>1</v>
      </c>
      <c r="E12" s="8">
        <v>1</v>
      </c>
    </row>
    <row r="13" spans="1:8" ht="47.25">
      <c r="A13" s="6">
        <v>4</v>
      </c>
      <c r="B13" s="7" t="s">
        <v>12</v>
      </c>
      <c r="C13" s="6" t="s">
        <v>10</v>
      </c>
      <c r="D13" s="84">
        <v>2</v>
      </c>
      <c r="E13" s="84">
        <v>2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72.5</v>
      </c>
      <c r="E14" s="8">
        <f>D14</f>
        <v>72.5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v>31.4</v>
      </c>
      <c r="E15" s="8">
        <f>D15</f>
        <v>31.4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f>D17+D18</f>
        <v>11461.87</v>
      </c>
      <c r="E16" s="8">
        <f>D16</f>
        <v>11461.87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9381.5400000000009</v>
      </c>
      <c r="E17" s="8">
        <f>D17</f>
        <v>9381.5400000000009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v>2080.33</v>
      </c>
      <c r="E18" s="8">
        <f>D18</f>
        <v>2080.33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11461.87</v>
      </c>
      <c r="E19" s="8">
        <v>11461.87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38.07</v>
      </c>
      <c r="E20" s="8">
        <f>D20</f>
        <v>38.07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10264.969999999999</v>
      </c>
      <c r="E21" s="8">
        <f>E22+E23</f>
        <v>10264.969999999999</v>
      </c>
    </row>
    <row r="22" spans="1:5">
      <c r="A22" s="6" t="s">
        <v>25</v>
      </c>
      <c r="B22" s="12" t="s">
        <v>26</v>
      </c>
      <c r="C22" s="6" t="s">
        <v>17</v>
      </c>
      <c r="D22" s="8">
        <v>10264.969999999999</v>
      </c>
      <c r="E22" s="8">
        <v>10264.969999999999</v>
      </c>
    </row>
    <row r="23" spans="1:5">
      <c r="A23" s="6" t="s">
        <v>27</v>
      </c>
      <c r="B23" s="12" t="s">
        <v>28</v>
      </c>
      <c r="C23" s="6" t="s">
        <v>17</v>
      </c>
      <c r="D23" s="8">
        <v>0</v>
      </c>
      <c r="E23" s="8">
        <f>D23</f>
        <v>0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1196.9000000000001</v>
      </c>
      <c r="E24" s="8">
        <v>1196.9000000000001</v>
      </c>
    </row>
    <row r="25" spans="1:5" ht="40.5" customHeight="1">
      <c r="A25" s="6">
        <v>12</v>
      </c>
      <c r="B25" s="7" t="s">
        <v>30</v>
      </c>
      <c r="C25" s="6" t="s">
        <v>17</v>
      </c>
      <c r="D25" s="8">
        <v>1647.1949999999999</v>
      </c>
      <c r="E25" s="8">
        <f>D25</f>
        <v>1647.1949999999999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8655.85</v>
      </c>
      <c r="E26" s="8">
        <f>E27+E29+E30+E32</f>
        <v>8655.85</v>
      </c>
    </row>
    <row r="27" spans="1:5">
      <c r="A27" s="6" t="s">
        <v>32</v>
      </c>
      <c r="B27" s="11" t="s">
        <v>33</v>
      </c>
      <c r="C27" s="6" t="s">
        <v>17</v>
      </c>
      <c r="D27" s="8">
        <v>3270.51</v>
      </c>
      <c r="E27" s="8">
        <f>D27</f>
        <v>3270.51</v>
      </c>
    </row>
    <row r="28" spans="1:5">
      <c r="A28" s="8" t="s">
        <v>34</v>
      </c>
      <c r="B28" s="11" t="s">
        <v>35</v>
      </c>
      <c r="C28" s="6" t="s">
        <v>17</v>
      </c>
      <c r="D28" s="8">
        <v>3172.4</v>
      </c>
      <c r="E28" s="8">
        <f t="shared" ref="E28:E33" si="0">D28</f>
        <v>3172.4</v>
      </c>
    </row>
    <row r="29" spans="1:5">
      <c r="A29" s="6" t="s">
        <v>36</v>
      </c>
      <c r="B29" s="11" t="s">
        <v>37</v>
      </c>
      <c r="C29" s="6" t="s">
        <v>17</v>
      </c>
      <c r="D29" s="8">
        <v>24.58</v>
      </c>
      <c r="E29" s="8">
        <f t="shared" si="0"/>
        <v>24.58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350.34</v>
      </c>
      <c r="E30" s="8">
        <f t="shared" si="0"/>
        <v>350.34</v>
      </c>
    </row>
    <row r="31" spans="1:5">
      <c r="A31" s="6" t="s">
        <v>40</v>
      </c>
      <c r="B31" s="11" t="s">
        <v>35</v>
      </c>
      <c r="C31" s="6" t="s">
        <v>17</v>
      </c>
      <c r="D31" s="8">
        <v>348.6</v>
      </c>
      <c r="E31" s="8">
        <f t="shared" si="0"/>
        <v>348.6</v>
      </c>
    </row>
    <row r="32" spans="1:5">
      <c r="A32" s="6" t="s">
        <v>41</v>
      </c>
      <c r="B32" s="11" t="s">
        <v>42</v>
      </c>
      <c r="C32" s="6" t="s">
        <v>17</v>
      </c>
      <c r="D32" s="8">
        <v>5010.42</v>
      </c>
      <c r="E32" s="8">
        <f t="shared" si="0"/>
        <v>5010.42</v>
      </c>
    </row>
    <row r="33" spans="1:5">
      <c r="A33" s="6" t="s">
        <v>43</v>
      </c>
      <c r="B33" s="11" t="s">
        <v>35</v>
      </c>
      <c r="C33" s="6" t="s">
        <v>17</v>
      </c>
      <c r="D33" s="8">
        <v>5005.41</v>
      </c>
      <c r="E33" s="8">
        <f t="shared" si="0"/>
        <v>5005.41</v>
      </c>
    </row>
    <row r="34" spans="1:5">
      <c r="A34" s="6">
        <v>14</v>
      </c>
      <c r="B34" s="13" t="s">
        <v>44</v>
      </c>
      <c r="C34" s="14" t="s">
        <v>45</v>
      </c>
      <c r="D34" s="15">
        <v>8064.75</v>
      </c>
      <c r="E34" s="15">
        <f>D34</f>
        <v>8064.75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88">
        <v>0.28999999999999998</v>
      </c>
      <c r="E36" s="88">
        <f>D36</f>
        <v>0.28999999999999998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8">
        <v>0.06</v>
      </c>
      <c r="E37" s="88">
        <v>0.06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88">
        <v>0.41</v>
      </c>
      <c r="E38" s="88">
        <f>D38</f>
        <v>0.41</v>
      </c>
    </row>
    <row r="39" spans="1:5" ht="31.5">
      <c r="A39" s="6">
        <v>16</v>
      </c>
      <c r="B39" s="13" t="s">
        <v>54</v>
      </c>
      <c r="C39" s="11"/>
      <c r="D39" s="16"/>
      <c r="E39" s="16"/>
    </row>
    <row r="40" spans="1:5">
      <c r="A40" s="6" t="s">
        <v>160</v>
      </c>
      <c r="B40" s="13" t="s">
        <v>158</v>
      </c>
      <c r="C40" s="6" t="s">
        <v>162</v>
      </c>
      <c r="D40" s="8">
        <v>1.5</v>
      </c>
      <c r="E40" s="8">
        <f>D40</f>
        <v>1.5</v>
      </c>
    </row>
    <row r="41" spans="1:5">
      <c r="A41" s="6" t="s">
        <v>161</v>
      </c>
      <c r="B41" s="13" t="s">
        <v>163</v>
      </c>
      <c r="C41" s="6" t="s">
        <v>162</v>
      </c>
      <c r="D41" s="8">
        <v>0.3</v>
      </c>
      <c r="E41" s="8">
        <f>D41</f>
        <v>0.3</v>
      </c>
    </row>
    <row r="42" spans="1:5">
      <c r="A42" s="18">
        <v>17</v>
      </c>
      <c r="B42" s="19" t="s">
        <v>55</v>
      </c>
      <c r="C42" s="18" t="s">
        <v>56</v>
      </c>
      <c r="D42" s="8">
        <v>105.6</v>
      </c>
      <c r="E42" s="8">
        <v>105.6</v>
      </c>
    </row>
    <row r="43" spans="1:5" ht="31.5">
      <c r="A43" s="6">
        <v>18</v>
      </c>
      <c r="B43" s="11" t="s">
        <v>57</v>
      </c>
      <c r="C43" s="11"/>
      <c r="D43" s="8"/>
      <c r="E43" s="8"/>
    </row>
    <row r="44" spans="1:5">
      <c r="A44" s="6" t="s">
        <v>58</v>
      </c>
      <c r="B44" s="11" t="s">
        <v>59</v>
      </c>
      <c r="C44" s="6" t="s">
        <v>56</v>
      </c>
      <c r="D44" s="8">
        <v>107.3</v>
      </c>
      <c r="E44" s="8">
        <v>107.3</v>
      </c>
    </row>
    <row r="45" spans="1:5">
      <c r="A45" s="6">
        <v>19</v>
      </c>
      <c r="B45" s="11" t="s">
        <v>146</v>
      </c>
      <c r="C45" s="6" t="s">
        <v>56</v>
      </c>
      <c r="D45" s="8">
        <v>103</v>
      </c>
      <c r="E45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7"/>
  <sheetViews>
    <sheetView zoomScaleNormal="100" workbookViewId="0">
      <selection activeCell="B16" sqref="B16"/>
    </sheetView>
  </sheetViews>
  <sheetFormatPr defaultRowHeight="15.75"/>
  <cols>
    <col min="1" max="1" width="8.28515625" style="20" customWidth="1"/>
    <col min="2" max="2" width="30.5703125" style="20" customWidth="1"/>
    <col min="3" max="3" width="13.5703125" style="23" customWidth="1"/>
    <col min="4" max="4" width="13.42578125" style="23" customWidth="1"/>
    <col min="5" max="5" width="15.85546875" style="20" customWidth="1"/>
    <col min="6" max="6" width="9.140625" style="20"/>
    <col min="7" max="7" width="22" style="20" customWidth="1"/>
    <col min="8" max="16384" width="9.140625" style="20"/>
  </cols>
  <sheetData>
    <row r="1" spans="1:7" ht="42" customHeight="1">
      <c r="C1" s="98" t="s">
        <v>152</v>
      </c>
      <c r="D1" s="98"/>
      <c r="E1" s="98"/>
    </row>
    <row r="2" spans="1:7" ht="16.5" customHeight="1">
      <c r="A2" s="21"/>
      <c r="B2" s="21"/>
      <c r="C2" s="22"/>
      <c r="D2" s="22"/>
    </row>
    <row r="3" spans="1:7" ht="39" customHeight="1">
      <c r="A3" s="92" t="s">
        <v>60</v>
      </c>
      <c r="B3" s="92"/>
      <c r="C3" s="92"/>
      <c r="D3" s="92"/>
      <c r="E3" s="92"/>
      <c r="G3" s="3"/>
    </row>
    <row r="4" spans="1:7" ht="35.25" customHeight="1">
      <c r="A4" s="99" t="str">
        <f>'пр 1 ПВ'!A4:E4</f>
        <v xml:space="preserve">муниципального унитарного предприятия тепловых сетей г. Зеленогорска (г. Зеленогорск, ИНН 2453000242)
</v>
      </c>
      <c r="B4" s="99"/>
      <c r="C4" s="99"/>
      <c r="D4" s="99"/>
      <c r="E4" s="99"/>
    </row>
    <row r="5" spans="1:7" ht="16.5" customHeight="1">
      <c r="E5" s="24" t="s">
        <v>61</v>
      </c>
    </row>
    <row r="6" spans="1:7" ht="17.25" customHeight="1">
      <c r="A6" s="100" t="s">
        <v>1</v>
      </c>
      <c r="B6" s="100" t="s">
        <v>62</v>
      </c>
      <c r="C6" s="100" t="s">
        <v>4</v>
      </c>
      <c r="D6" s="100"/>
      <c r="E6" s="100"/>
    </row>
    <row r="7" spans="1:7" ht="84" customHeight="1">
      <c r="A7" s="100"/>
      <c r="B7" s="100"/>
      <c r="C7" s="6" t="s">
        <v>63</v>
      </c>
      <c r="D7" s="6" t="s">
        <v>64</v>
      </c>
      <c r="E7" s="25" t="s">
        <v>65</v>
      </c>
    </row>
    <row r="8" spans="1:7">
      <c r="A8" s="25">
        <v>1</v>
      </c>
      <c r="B8" s="25">
        <v>2</v>
      </c>
      <c r="C8" s="26">
        <v>3</v>
      </c>
      <c r="D8" s="26">
        <v>4</v>
      </c>
      <c r="E8" s="26">
        <v>5</v>
      </c>
    </row>
    <row r="9" spans="1:7">
      <c r="A9" s="27">
        <v>1</v>
      </c>
      <c r="B9" s="28" t="s">
        <v>66</v>
      </c>
      <c r="C9" s="29">
        <v>128213.21</v>
      </c>
      <c r="D9" s="29">
        <f>C9</f>
        <v>128213.21</v>
      </c>
      <c r="E9" s="29">
        <f>C9-D9</f>
        <v>0</v>
      </c>
    </row>
    <row r="10" spans="1:7">
      <c r="A10" s="30">
        <v>2</v>
      </c>
      <c r="B10" s="31" t="s">
        <v>67</v>
      </c>
      <c r="C10" s="15">
        <v>0</v>
      </c>
      <c r="D10" s="29">
        <f t="shared" ref="D10:D16" si="0">C10</f>
        <v>0</v>
      </c>
      <c r="E10" s="29">
        <f t="shared" ref="E10:E17" si="1">C10-D10</f>
        <v>0</v>
      </c>
    </row>
    <row r="11" spans="1:7">
      <c r="A11" s="30">
        <v>3</v>
      </c>
      <c r="B11" s="31" t="s">
        <v>68</v>
      </c>
      <c r="C11" s="15">
        <v>13419.86</v>
      </c>
      <c r="D11" s="29">
        <f t="shared" si="0"/>
        <v>13419.86</v>
      </c>
      <c r="E11" s="29">
        <f t="shared" si="1"/>
        <v>0</v>
      </c>
    </row>
    <row r="12" spans="1:7" ht="32.25" customHeight="1">
      <c r="A12" s="30">
        <v>4</v>
      </c>
      <c r="B12" s="28" t="s">
        <v>69</v>
      </c>
      <c r="C12" s="15">
        <v>0</v>
      </c>
      <c r="D12" s="29">
        <f t="shared" si="0"/>
        <v>0</v>
      </c>
      <c r="E12" s="29">
        <f t="shared" si="1"/>
        <v>0</v>
      </c>
    </row>
    <row r="13" spans="1:7" ht="47.25">
      <c r="A13" s="30">
        <v>5</v>
      </c>
      <c r="B13" s="28" t="s">
        <v>70</v>
      </c>
      <c r="C13" s="15">
        <v>15557.8</v>
      </c>
      <c r="D13" s="29">
        <f t="shared" si="0"/>
        <v>15557.8</v>
      </c>
      <c r="E13" s="29">
        <f t="shared" si="1"/>
        <v>0</v>
      </c>
    </row>
    <row r="14" spans="1:7" ht="47.25">
      <c r="A14" s="30">
        <v>6</v>
      </c>
      <c r="B14" s="28" t="s">
        <v>71</v>
      </c>
      <c r="C14" s="15">
        <v>663.78</v>
      </c>
      <c r="D14" s="29">
        <f t="shared" si="0"/>
        <v>663.78</v>
      </c>
      <c r="E14" s="29">
        <f t="shared" si="1"/>
        <v>0</v>
      </c>
    </row>
    <row r="15" spans="1:7" ht="38.25" customHeight="1">
      <c r="A15" s="30">
        <v>7</v>
      </c>
      <c r="B15" s="28" t="s">
        <v>72</v>
      </c>
      <c r="C15" s="15">
        <v>2292.86</v>
      </c>
      <c r="D15" s="29">
        <f t="shared" si="0"/>
        <v>2292.86</v>
      </c>
      <c r="E15" s="29">
        <f t="shared" si="1"/>
        <v>0</v>
      </c>
    </row>
    <row r="16" spans="1:7" ht="54.75" customHeight="1">
      <c r="A16" s="30">
        <v>8</v>
      </c>
      <c r="B16" s="28" t="s">
        <v>154</v>
      </c>
      <c r="C16" s="15">
        <v>3048.6</v>
      </c>
      <c r="D16" s="29">
        <f t="shared" si="0"/>
        <v>3048.6</v>
      </c>
      <c r="E16" s="29">
        <f t="shared" si="1"/>
        <v>0</v>
      </c>
    </row>
    <row r="17" spans="1:5">
      <c r="A17" s="32">
        <v>9</v>
      </c>
      <c r="B17" s="28" t="s">
        <v>73</v>
      </c>
      <c r="C17" s="15">
        <f>SUM(C9:C16)</f>
        <v>163196.10999999999</v>
      </c>
      <c r="D17" s="15">
        <f>SUM(D9:D16)</f>
        <v>163196.10999999999</v>
      </c>
      <c r="E17" s="29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B12" sqref="B12"/>
    </sheetView>
  </sheetViews>
  <sheetFormatPr defaultRowHeight="12.75"/>
  <cols>
    <col min="1" max="1" width="6.5703125" style="34" customWidth="1"/>
    <col min="2" max="2" width="34.42578125" style="34" customWidth="1"/>
    <col min="3" max="3" width="13.28515625" style="34" customWidth="1"/>
    <col min="4" max="4" width="13.140625" style="34" customWidth="1"/>
    <col min="5" max="5" width="13.28515625" style="34" customWidth="1"/>
    <col min="6" max="6" width="22" style="34" customWidth="1"/>
    <col min="7" max="16384" width="9.140625" style="34"/>
  </cols>
  <sheetData>
    <row r="1" spans="1:8" ht="37.5" customHeight="1">
      <c r="A1" s="33"/>
      <c r="B1" s="33"/>
      <c r="C1" s="90" t="s">
        <v>153</v>
      </c>
      <c r="D1" s="90"/>
      <c r="E1" s="90"/>
    </row>
    <row r="2" spans="1:8" ht="18.75">
      <c r="A2" s="35"/>
      <c r="B2" s="35"/>
      <c r="C2" s="35"/>
      <c r="D2" s="35"/>
      <c r="E2" s="36"/>
    </row>
    <row r="3" spans="1:8" ht="39" customHeight="1">
      <c r="A3" s="101" t="s">
        <v>74</v>
      </c>
      <c r="B3" s="101"/>
      <c r="C3" s="101"/>
      <c r="D3" s="101"/>
      <c r="E3" s="101"/>
    </row>
    <row r="4" spans="1:8" ht="42" customHeight="1">
      <c r="A4" s="92" t="str">
        <f>'пр 1 ПВ'!A4:E4</f>
        <v xml:space="preserve">муниципального унитарного предприятия тепловых сетей г. Зеленогорска (г. Зеленогорск, ИНН 2453000242)
</v>
      </c>
      <c r="B4" s="92"/>
      <c r="C4" s="92"/>
      <c r="D4" s="92"/>
      <c r="E4" s="92"/>
      <c r="F4" s="3"/>
      <c r="G4" s="4"/>
      <c r="H4" s="4"/>
    </row>
    <row r="5" spans="1:8" ht="18.75">
      <c r="A5" s="37"/>
      <c r="B5" s="37"/>
      <c r="C5" s="37"/>
      <c r="D5" s="37"/>
      <c r="E5" s="37"/>
      <c r="F5" s="4"/>
      <c r="G5" s="4"/>
      <c r="H5" s="4"/>
    </row>
    <row r="6" spans="1:8" ht="28.15" customHeight="1">
      <c r="A6" s="93" t="s">
        <v>1</v>
      </c>
      <c r="B6" s="93" t="s">
        <v>75</v>
      </c>
      <c r="C6" s="96" t="s">
        <v>76</v>
      </c>
      <c r="D6" s="97"/>
      <c r="E6" s="93" t="s">
        <v>65</v>
      </c>
    </row>
    <row r="7" spans="1:8" ht="37.15" customHeight="1">
      <c r="A7" s="95"/>
      <c r="B7" s="95"/>
      <c r="C7" s="6" t="s">
        <v>77</v>
      </c>
      <c r="D7" s="6" t="s">
        <v>64</v>
      </c>
      <c r="E7" s="95"/>
    </row>
    <row r="8" spans="1:8" s="38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78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39" t="s">
        <v>79</v>
      </c>
      <c r="C10" s="15">
        <v>0</v>
      </c>
      <c r="D10" s="15">
        <v>0</v>
      </c>
      <c r="E10" s="8">
        <v>0</v>
      </c>
    </row>
    <row r="11" spans="1:8" ht="17.25" customHeight="1">
      <c r="A11" s="6">
        <v>3</v>
      </c>
      <c r="B11" s="39" t="s">
        <v>80</v>
      </c>
      <c r="C11" s="15">
        <v>1674.7660000000001</v>
      </c>
      <c r="D11" s="15">
        <v>1674.7660000000001</v>
      </c>
      <c r="E11" s="8">
        <v>0</v>
      </c>
    </row>
    <row r="12" spans="1:8" ht="17.25" customHeight="1">
      <c r="A12" s="6">
        <v>4</v>
      </c>
      <c r="B12" s="40" t="s">
        <v>81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40" t="s">
        <v>82</v>
      </c>
      <c r="C13" s="8">
        <v>0</v>
      </c>
      <c r="D13" s="8">
        <v>0</v>
      </c>
      <c r="E13" s="8">
        <v>0</v>
      </c>
    </row>
    <row r="14" spans="1:8" ht="17.25" customHeight="1">
      <c r="A14" s="6">
        <v>6</v>
      </c>
      <c r="B14" s="40" t="s">
        <v>83</v>
      </c>
      <c r="C14" s="8">
        <v>888.69</v>
      </c>
      <c r="D14" s="8">
        <v>888.69</v>
      </c>
      <c r="E14" s="8">
        <v>0</v>
      </c>
    </row>
    <row r="15" spans="1:8" ht="17.25" customHeight="1">
      <c r="A15" s="6">
        <v>7</v>
      </c>
      <c r="B15" s="28" t="s">
        <v>84</v>
      </c>
      <c r="C15" s="8">
        <f>SUM(C9:C14)</f>
        <v>2563.4560000000001</v>
      </c>
      <c r="D15" s="8">
        <f>SUM(D9:D14)</f>
        <v>2563.4560000000001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D8" sqref="D8"/>
    </sheetView>
  </sheetViews>
  <sheetFormatPr defaultRowHeight="12.75" outlineLevelCol="1"/>
  <cols>
    <col min="1" max="1" width="7.42578125" style="41" customWidth="1"/>
    <col min="2" max="2" width="35.85546875" style="41" customWidth="1"/>
    <col min="3" max="3" width="13.140625" style="41" customWidth="1"/>
    <col min="4" max="4" width="13.140625" style="41" customWidth="1" outlineLevel="1"/>
    <col min="5" max="5" width="13.140625" style="41" customWidth="1"/>
    <col min="6" max="6" width="27.42578125" style="41" customWidth="1"/>
    <col min="7" max="16384" width="9.140625" style="41"/>
  </cols>
  <sheetData>
    <row r="1" spans="1:6" ht="37.5" customHeight="1">
      <c r="B1" s="42"/>
      <c r="C1" s="102" t="s">
        <v>155</v>
      </c>
      <c r="D1" s="102"/>
      <c r="E1" s="102"/>
    </row>
    <row r="2" spans="1:6" ht="16.5" customHeight="1">
      <c r="A2" s="43"/>
      <c r="B2" s="44"/>
      <c r="C2" s="43"/>
      <c r="D2" s="43"/>
      <c r="E2" s="43"/>
      <c r="F2" s="3"/>
    </row>
    <row r="3" spans="1:6" ht="18.75" customHeight="1">
      <c r="A3" s="103" t="s">
        <v>85</v>
      </c>
      <c r="B3" s="103"/>
      <c r="C3" s="103"/>
      <c r="D3" s="103"/>
      <c r="E3" s="103"/>
      <c r="F3" s="45"/>
    </row>
    <row r="4" spans="1:6" ht="34.5" customHeight="1">
      <c r="A4" s="99" t="str">
        <f>'пр 1 ПВ'!A4:E4</f>
        <v xml:space="preserve">муниципального унитарного предприятия тепловых сетей г. Зеленогорска (г. Зеленогорск, ИНН 2453000242)
</v>
      </c>
      <c r="B4" s="99"/>
      <c r="C4" s="99"/>
      <c r="D4" s="99"/>
      <c r="E4" s="99"/>
      <c r="F4" s="45"/>
    </row>
    <row r="5" spans="1:6" ht="18.75">
      <c r="B5" s="46"/>
    </row>
    <row r="6" spans="1:6" ht="41.25" customHeight="1">
      <c r="A6" s="47" t="s">
        <v>1</v>
      </c>
      <c r="B6" s="47" t="s">
        <v>2</v>
      </c>
      <c r="C6" s="47" t="s">
        <v>3</v>
      </c>
      <c r="D6" s="47" t="s">
        <v>86</v>
      </c>
      <c r="E6" s="47" t="s">
        <v>87</v>
      </c>
    </row>
    <row r="7" spans="1:6" ht="18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</row>
    <row r="8" spans="1:6" ht="32.25" customHeight="1">
      <c r="A8" s="47">
        <v>1</v>
      </c>
      <c r="B8" s="48" t="s">
        <v>88</v>
      </c>
      <c r="C8" s="47" t="s">
        <v>56</v>
      </c>
      <c r="D8" s="89">
        <v>40.700000000000003</v>
      </c>
      <c r="E8" s="47">
        <v>43.31</v>
      </c>
      <c r="F8" s="45"/>
    </row>
    <row r="9" spans="1:6" ht="15.75">
      <c r="A9" s="47">
        <f>A8+1</f>
        <v>2</v>
      </c>
      <c r="B9" s="49" t="s">
        <v>89</v>
      </c>
      <c r="C9" s="47" t="s">
        <v>56</v>
      </c>
      <c r="D9" s="89">
        <v>13.6</v>
      </c>
      <c r="E9" s="50">
        <v>16.05</v>
      </c>
    </row>
    <row r="10" spans="1:6" ht="32.25" customHeight="1">
      <c r="A10" s="47">
        <f>A9+1</f>
        <v>3</v>
      </c>
      <c r="B10" s="49" t="s">
        <v>90</v>
      </c>
      <c r="C10" s="47" t="s">
        <v>91</v>
      </c>
      <c r="D10" s="51">
        <v>66671</v>
      </c>
      <c r="E10" s="52">
        <v>63492</v>
      </c>
    </row>
    <row r="11" spans="1:6" ht="32.25" customHeight="1">
      <c r="A11" s="47">
        <f>A10+1</f>
        <v>4</v>
      </c>
      <c r="B11" s="49" t="s">
        <v>92</v>
      </c>
      <c r="C11" s="47" t="s">
        <v>93</v>
      </c>
      <c r="D11" s="85">
        <v>8784</v>
      </c>
      <c r="E11" s="47">
        <v>8760</v>
      </c>
    </row>
    <row r="12" spans="1:6" ht="15.75">
      <c r="A12" s="47">
        <f>A11+1</f>
        <v>5</v>
      </c>
      <c r="B12" s="48" t="s">
        <v>94</v>
      </c>
      <c r="C12" s="47"/>
      <c r="D12" s="52"/>
      <c r="E12" s="47"/>
    </row>
    <row r="13" spans="1:6" ht="15.75">
      <c r="A13" s="47" t="s">
        <v>95</v>
      </c>
      <c r="B13" s="49" t="s">
        <v>48</v>
      </c>
      <c r="C13" s="47" t="s">
        <v>96</v>
      </c>
      <c r="D13" s="89">
        <v>0.28999999999999998</v>
      </c>
      <c r="E13" s="88">
        <v>0.28999999999999998</v>
      </c>
    </row>
    <row r="14" spans="1:6" ht="15.75">
      <c r="A14" s="47" t="s">
        <v>97</v>
      </c>
      <c r="B14" s="49" t="s">
        <v>51</v>
      </c>
      <c r="C14" s="47" t="s">
        <v>96</v>
      </c>
      <c r="D14" s="89">
        <v>0.06</v>
      </c>
      <c r="E14" s="88">
        <v>0.06</v>
      </c>
    </row>
    <row r="15" spans="1:6" ht="15.75" customHeight="1">
      <c r="A15" s="53" t="s">
        <v>98</v>
      </c>
      <c r="B15" s="49" t="s">
        <v>53</v>
      </c>
      <c r="C15" s="47" t="s">
        <v>96</v>
      </c>
      <c r="D15" s="89">
        <v>0.41</v>
      </c>
      <c r="E15" s="88">
        <v>0.41</v>
      </c>
    </row>
    <row r="16" spans="1:6" ht="15.75" customHeight="1">
      <c r="A16" s="47">
        <v>6</v>
      </c>
      <c r="B16" s="49" t="s">
        <v>99</v>
      </c>
      <c r="C16" s="47" t="s">
        <v>56</v>
      </c>
      <c r="D16" s="89">
        <v>90.9</v>
      </c>
      <c r="E16" s="47">
        <v>91.95</v>
      </c>
      <c r="F16" s="86"/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zoomScaleNormal="100" workbookViewId="0">
      <selection activeCell="A13" sqref="A13"/>
    </sheetView>
  </sheetViews>
  <sheetFormatPr defaultRowHeight="15"/>
  <cols>
    <col min="1" max="1" width="5.85546875" style="54" customWidth="1"/>
    <col min="2" max="2" width="28.85546875" style="54" customWidth="1"/>
    <col min="3" max="3" width="13.140625" style="54" customWidth="1"/>
    <col min="4" max="5" width="17.42578125" style="54" customWidth="1"/>
    <col min="6" max="16384" width="9.140625" style="54"/>
  </cols>
  <sheetData>
    <row r="1" spans="1:7" ht="60" customHeight="1">
      <c r="D1" s="104" t="s">
        <v>156</v>
      </c>
      <c r="E1" s="105"/>
    </row>
    <row r="2" spans="1:7" ht="15.75" customHeight="1"/>
    <row r="3" spans="1:7" ht="27" customHeight="1">
      <c r="A3" s="106" t="s">
        <v>147</v>
      </c>
      <c r="B3" s="106"/>
      <c r="C3" s="106"/>
      <c r="D3" s="106"/>
      <c r="E3" s="106"/>
      <c r="F3" s="107"/>
      <c r="G3" s="107"/>
    </row>
    <row r="4" spans="1:7" ht="37.5" customHeight="1">
      <c r="A4" s="92" t="str">
        <f>'пр 1 ПВ'!A4:E4</f>
        <v xml:space="preserve">муниципального унитарного предприятия тепловых сетей г. Зеленогорска (г. Зеленогорск, ИНН 2453000242)
</v>
      </c>
      <c r="B4" s="92"/>
      <c r="C4" s="92"/>
      <c r="D4" s="92"/>
      <c r="E4" s="92"/>
    </row>
    <row r="6" spans="1:7" s="55" customFormat="1" ht="23.25" customHeight="1">
      <c r="A6" s="108" t="s">
        <v>1</v>
      </c>
      <c r="B6" s="108" t="s">
        <v>100</v>
      </c>
      <c r="C6" s="108" t="s">
        <v>3</v>
      </c>
      <c r="D6" s="110" t="s">
        <v>101</v>
      </c>
      <c r="E6" s="111"/>
    </row>
    <row r="7" spans="1:7" s="55" customFormat="1" ht="45.75" customHeight="1">
      <c r="A7" s="109"/>
      <c r="B7" s="109"/>
      <c r="C7" s="109"/>
      <c r="D7" s="47" t="s">
        <v>102</v>
      </c>
      <c r="E7" s="47" t="s">
        <v>103</v>
      </c>
    </row>
    <row r="8" spans="1:7" s="55" customFormat="1" ht="15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7" s="55" customFormat="1" ht="15.75" customHeight="1">
      <c r="A9" s="47">
        <v>1</v>
      </c>
      <c r="B9" s="49" t="s">
        <v>104</v>
      </c>
      <c r="C9" s="47"/>
      <c r="D9" s="56"/>
      <c r="E9" s="57"/>
    </row>
    <row r="10" spans="1:7" s="55" customFormat="1" ht="32.25" customHeight="1">
      <c r="A10" s="47" t="s">
        <v>105</v>
      </c>
      <c r="B10" s="49" t="s">
        <v>106</v>
      </c>
      <c r="C10" s="47" t="s">
        <v>107</v>
      </c>
      <c r="D10" s="50">
        <v>18.649999999999999</v>
      </c>
      <c r="E10" s="50">
        <v>19.649999999999999</v>
      </c>
    </row>
    <row r="11" spans="1:7" ht="32.25" customHeight="1">
      <c r="A11" s="47" t="s">
        <v>108</v>
      </c>
      <c r="B11" s="49" t="s">
        <v>109</v>
      </c>
      <c r="C11" s="47" t="s">
        <v>107</v>
      </c>
      <c r="D11" s="47">
        <v>22.01</v>
      </c>
      <c r="E11" s="47">
        <v>23.19</v>
      </c>
    </row>
    <row r="12" spans="1:7" ht="15.75">
      <c r="A12" s="47">
        <v>2</v>
      </c>
      <c r="B12" s="49" t="s">
        <v>139</v>
      </c>
      <c r="C12" s="47"/>
      <c r="D12" s="49"/>
      <c r="E12" s="57"/>
    </row>
    <row r="13" spans="1:7" ht="65.25" customHeight="1">
      <c r="A13" s="47" t="s">
        <v>148</v>
      </c>
      <c r="B13" s="49" t="s">
        <v>106</v>
      </c>
      <c r="C13" s="47" t="s">
        <v>107</v>
      </c>
      <c r="D13" s="47">
        <v>15.36</v>
      </c>
      <c r="E13" s="47">
        <v>16.190000000000001</v>
      </c>
    </row>
    <row r="14" spans="1:7" ht="31.5">
      <c r="A14" s="47" t="s">
        <v>149</v>
      </c>
      <c r="B14" s="49" t="s">
        <v>109</v>
      </c>
      <c r="C14" s="47" t="s">
        <v>107</v>
      </c>
      <c r="D14" s="47">
        <v>18.13</v>
      </c>
      <c r="E14" s="50">
        <v>19.100000000000001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34"/>
  <sheetViews>
    <sheetView topLeftCell="A7" zoomScaleNormal="100" workbookViewId="0">
      <selection activeCell="D30" sqref="D30:E30"/>
    </sheetView>
  </sheetViews>
  <sheetFormatPr defaultColWidth="39.85546875" defaultRowHeight="15.75"/>
  <cols>
    <col min="1" max="1" width="8.7109375" style="58" customWidth="1"/>
    <col min="2" max="2" width="32.7109375" style="58" customWidth="1"/>
    <col min="3" max="3" width="13.28515625" style="58" customWidth="1"/>
    <col min="4" max="4" width="14.28515625" style="58" customWidth="1"/>
    <col min="5" max="5" width="13" style="58" customWidth="1"/>
    <col min="6" max="16384" width="39.85546875" style="58"/>
  </cols>
  <sheetData>
    <row r="1" spans="1:5" ht="39" customHeight="1">
      <c r="C1" s="112" t="s">
        <v>151</v>
      </c>
      <c r="D1" s="112"/>
      <c r="E1" s="112"/>
    </row>
    <row r="2" spans="1:5" ht="16.5" customHeight="1">
      <c r="A2" s="59"/>
      <c r="B2" s="59"/>
      <c r="C2" s="60"/>
      <c r="D2" s="60"/>
      <c r="E2" s="60"/>
    </row>
    <row r="3" spans="1:5" ht="24.75" customHeight="1">
      <c r="A3" s="112" t="s">
        <v>110</v>
      </c>
      <c r="B3" s="112"/>
      <c r="C3" s="112"/>
      <c r="D3" s="112"/>
      <c r="E3" s="112"/>
    </row>
    <row r="4" spans="1:5" ht="44.25" customHeight="1">
      <c r="A4" s="92" t="s">
        <v>150</v>
      </c>
      <c r="B4" s="92"/>
      <c r="C4" s="92"/>
      <c r="D4" s="92"/>
      <c r="E4" s="92"/>
    </row>
    <row r="5" spans="1:5" ht="18.75">
      <c r="A5" s="61"/>
      <c r="B5" s="61"/>
      <c r="C5" s="61"/>
      <c r="D5" s="61"/>
      <c r="E5" s="61"/>
    </row>
    <row r="6" spans="1:5" ht="15.6" customHeight="1">
      <c r="A6" s="113" t="s">
        <v>1</v>
      </c>
      <c r="B6" s="113" t="s">
        <v>2</v>
      </c>
      <c r="C6" s="113" t="s">
        <v>3</v>
      </c>
      <c r="D6" s="113" t="s">
        <v>4</v>
      </c>
      <c r="E6" s="113"/>
    </row>
    <row r="7" spans="1:5" ht="18.600000000000001" customHeight="1">
      <c r="A7" s="113"/>
      <c r="B7" s="113"/>
      <c r="C7" s="113"/>
      <c r="D7" s="113" t="s">
        <v>111</v>
      </c>
      <c r="E7" s="113" t="s">
        <v>112</v>
      </c>
    </row>
    <row r="8" spans="1:5" ht="21" customHeight="1">
      <c r="A8" s="113"/>
      <c r="B8" s="113"/>
      <c r="C8" s="113"/>
      <c r="D8" s="113"/>
      <c r="E8" s="113"/>
    </row>
    <row r="9" spans="1:5">
      <c r="A9" s="62">
        <v>1</v>
      </c>
      <c r="B9" s="62">
        <v>2</v>
      </c>
      <c r="C9" s="62">
        <v>3</v>
      </c>
      <c r="D9" s="62">
        <v>4</v>
      </c>
      <c r="E9" s="62">
        <v>5</v>
      </c>
    </row>
    <row r="10" spans="1:5" ht="31.5">
      <c r="A10" s="62">
        <v>1</v>
      </c>
      <c r="B10" s="63" t="s">
        <v>113</v>
      </c>
      <c r="C10" s="62" t="s">
        <v>8</v>
      </c>
      <c r="D10" s="64">
        <v>212.76</v>
      </c>
      <c r="E10" s="64">
        <f>D10</f>
        <v>212.76</v>
      </c>
    </row>
    <row r="11" spans="1:5" ht="31.5">
      <c r="A11" s="62">
        <v>2</v>
      </c>
      <c r="B11" s="63" t="s">
        <v>114</v>
      </c>
      <c r="C11" s="62" t="s">
        <v>10</v>
      </c>
      <c r="D11" s="64">
        <v>10</v>
      </c>
      <c r="E11" s="64">
        <f t="shared" ref="E11:E25" si="0">D11</f>
        <v>10</v>
      </c>
    </row>
    <row r="12" spans="1:5" ht="31.5">
      <c r="A12" s="62">
        <v>3</v>
      </c>
      <c r="B12" s="17" t="s">
        <v>115</v>
      </c>
      <c r="C12" s="6" t="s">
        <v>14</v>
      </c>
      <c r="D12" s="64">
        <v>47</v>
      </c>
      <c r="E12" s="64">
        <f t="shared" si="0"/>
        <v>47</v>
      </c>
    </row>
    <row r="13" spans="1:5" ht="31.5">
      <c r="A13" s="62">
        <v>4</v>
      </c>
      <c r="B13" s="17" t="s">
        <v>116</v>
      </c>
      <c r="C13" s="62" t="s">
        <v>10</v>
      </c>
      <c r="D13" s="87">
        <v>1</v>
      </c>
      <c r="E13" s="87">
        <f t="shared" si="0"/>
        <v>1</v>
      </c>
    </row>
    <row r="14" spans="1:5" ht="31.5">
      <c r="A14" s="62">
        <v>5</v>
      </c>
      <c r="B14" s="17" t="s">
        <v>117</v>
      </c>
      <c r="C14" s="6" t="s">
        <v>14</v>
      </c>
      <c r="D14" s="87">
        <v>47</v>
      </c>
      <c r="E14" s="87">
        <f t="shared" si="0"/>
        <v>47</v>
      </c>
    </row>
    <row r="15" spans="1:5" ht="31.5">
      <c r="A15" s="62">
        <v>6</v>
      </c>
      <c r="B15" s="17" t="s">
        <v>118</v>
      </c>
      <c r="C15" s="6" t="s">
        <v>14</v>
      </c>
      <c r="D15" s="87">
        <f>D16/365</f>
        <v>19.228876712328766</v>
      </c>
      <c r="E15" s="87">
        <f t="shared" si="0"/>
        <v>19.228876712328766</v>
      </c>
    </row>
    <row r="16" spans="1:5" ht="32.25" customHeight="1">
      <c r="A16" s="62">
        <v>7</v>
      </c>
      <c r="B16" s="65" t="s">
        <v>119</v>
      </c>
      <c r="C16" s="62" t="s">
        <v>17</v>
      </c>
      <c r="D16" s="64">
        <f>D17+D18+D19+D20</f>
        <v>7018.5399999999991</v>
      </c>
      <c r="E16" s="64">
        <f>E17+E18+E19+E20</f>
        <v>7018.5399999999991</v>
      </c>
    </row>
    <row r="17" spans="1:5" ht="20.45" customHeight="1">
      <c r="A17" s="62" t="s">
        <v>18</v>
      </c>
      <c r="B17" s="65" t="s">
        <v>120</v>
      </c>
      <c r="C17" s="62" t="s">
        <v>17</v>
      </c>
      <c r="D17" s="64">
        <v>4733.87</v>
      </c>
      <c r="E17" s="64">
        <f t="shared" si="0"/>
        <v>4733.87</v>
      </c>
    </row>
    <row r="18" spans="1:5" ht="16.149999999999999" customHeight="1">
      <c r="A18" s="62" t="s">
        <v>20</v>
      </c>
      <c r="B18" s="65" t="s">
        <v>121</v>
      </c>
      <c r="C18" s="62" t="s">
        <v>17</v>
      </c>
      <c r="D18" s="64">
        <v>83.11</v>
      </c>
      <c r="E18" s="64">
        <f t="shared" si="0"/>
        <v>83.11</v>
      </c>
    </row>
    <row r="19" spans="1:5" ht="17.45" customHeight="1">
      <c r="A19" s="62" t="s">
        <v>122</v>
      </c>
      <c r="B19" s="65" t="s">
        <v>123</v>
      </c>
      <c r="C19" s="62" t="s">
        <v>17</v>
      </c>
      <c r="D19" s="64">
        <v>548.66</v>
      </c>
      <c r="E19" s="64">
        <f t="shared" si="0"/>
        <v>548.66</v>
      </c>
    </row>
    <row r="20" spans="1:5" ht="20.45" customHeight="1">
      <c r="A20" s="62" t="s">
        <v>124</v>
      </c>
      <c r="B20" s="65" t="s">
        <v>125</v>
      </c>
      <c r="C20" s="62" t="s">
        <v>17</v>
      </c>
      <c r="D20" s="64">
        <v>1652.9</v>
      </c>
      <c r="E20" s="64">
        <f t="shared" si="0"/>
        <v>1652.9</v>
      </c>
    </row>
    <row r="21" spans="1:5" ht="19.149999999999999" customHeight="1">
      <c r="A21" s="66" t="s">
        <v>126</v>
      </c>
      <c r="B21" s="65" t="s">
        <v>127</v>
      </c>
      <c r="C21" s="62" t="s">
        <v>17</v>
      </c>
      <c r="D21" s="64">
        <v>701.87</v>
      </c>
      <c r="E21" s="64">
        <f t="shared" si="0"/>
        <v>701.87</v>
      </c>
    </row>
    <row r="22" spans="1:5" ht="33.75" customHeight="1">
      <c r="A22" s="66" t="s">
        <v>128</v>
      </c>
      <c r="B22" s="65" t="s">
        <v>129</v>
      </c>
      <c r="C22" s="62" t="s">
        <v>17</v>
      </c>
      <c r="D22" s="64">
        <v>7859.55</v>
      </c>
      <c r="E22" s="64">
        <f t="shared" si="0"/>
        <v>7859.55</v>
      </c>
    </row>
    <row r="23" spans="1:5" ht="33.75" customHeight="1">
      <c r="A23" s="67">
        <v>9</v>
      </c>
      <c r="B23" s="65" t="s">
        <v>130</v>
      </c>
      <c r="C23" s="62" t="s">
        <v>17</v>
      </c>
      <c r="D23" s="64">
        <v>0</v>
      </c>
      <c r="E23" s="64">
        <f t="shared" si="0"/>
        <v>0</v>
      </c>
    </row>
    <row r="24" spans="1:5" ht="33.75" customHeight="1">
      <c r="A24" s="67" t="s">
        <v>131</v>
      </c>
      <c r="B24" s="65" t="s">
        <v>132</v>
      </c>
      <c r="C24" s="62" t="s">
        <v>17</v>
      </c>
      <c r="D24" s="64">
        <v>0</v>
      </c>
      <c r="E24" s="64">
        <f t="shared" si="0"/>
        <v>0</v>
      </c>
    </row>
    <row r="25" spans="1:5" ht="20.45" customHeight="1">
      <c r="A25" s="62">
        <v>11</v>
      </c>
      <c r="B25" s="65" t="s">
        <v>44</v>
      </c>
      <c r="C25" s="62" t="s">
        <v>45</v>
      </c>
      <c r="D25" s="64">
        <v>8612.17</v>
      </c>
      <c r="E25" s="64">
        <f t="shared" si="0"/>
        <v>8612.17</v>
      </c>
    </row>
    <row r="26" spans="1:5" ht="59.25">
      <c r="A26" s="62">
        <v>12</v>
      </c>
      <c r="B26" s="65" t="s">
        <v>133</v>
      </c>
      <c r="C26" s="62"/>
      <c r="D26" s="64"/>
      <c r="E26" s="64"/>
    </row>
    <row r="27" spans="1:5" ht="15.75" customHeight="1">
      <c r="A27" s="62" t="s">
        <v>134</v>
      </c>
      <c r="B27" s="65" t="s">
        <v>135</v>
      </c>
      <c r="C27" s="14" t="s">
        <v>49</v>
      </c>
      <c r="D27" s="64">
        <v>0.75</v>
      </c>
      <c r="E27" s="64">
        <f>D27</f>
        <v>0.75</v>
      </c>
    </row>
    <row r="28" spans="1:5" ht="15.75" customHeight="1">
      <c r="A28" s="62" t="s">
        <v>136</v>
      </c>
      <c r="B28" s="65" t="s">
        <v>137</v>
      </c>
      <c r="C28" s="14" t="s">
        <v>49</v>
      </c>
      <c r="D28" s="64">
        <v>0.48</v>
      </c>
      <c r="E28" s="64">
        <v>0.48</v>
      </c>
    </row>
    <row r="29" spans="1:5" ht="36.75" customHeight="1">
      <c r="A29" s="62">
        <v>13</v>
      </c>
      <c r="B29" s="13" t="s">
        <v>54</v>
      </c>
      <c r="C29" s="13"/>
      <c r="D29" s="64"/>
      <c r="E29" s="64"/>
    </row>
    <row r="30" spans="1:5">
      <c r="A30" s="68" t="s">
        <v>32</v>
      </c>
      <c r="B30" s="17" t="s">
        <v>158</v>
      </c>
      <c r="C30" s="69" t="s">
        <v>159</v>
      </c>
      <c r="D30" s="116">
        <v>8.9999999999999993E-3</v>
      </c>
      <c r="E30" s="116">
        <f>D30</f>
        <v>8.9999999999999993E-3</v>
      </c>
    </row>
    <row r="31" spans="1:5">
      <c r="A31" s="62">
        <v>14</v>
      </c>
      <c r="B31" s="19" t="s">
        <v>55</v>
      </c>
      <c r="C31" s="18" t="s">
        <v>56</v>
      </c>
      <c r="D31" s="8">
        <v>105.6</v>
      </c>
      <c r="E31" s="64">
        <v>105.6</v>
      </c>
    </row>
    <row r="32" spans="1:5" ht="31.5">
      <c r="A32" s="62">
        <v>15</v>
      </c>
      <c r="B32" s="11" t="s">
        <v>57</v>
      </c>
      <c r="C32" s="11"/>
      <c r="D32" s="8"/>
      <c r="E32" s="64"/>
    </row>
    <row r="33" spans="1:5">
      <c r="A33" s="68" t="s">
        <v>47</v>
      </c>
      <c r="B33" s="11" t="s">
        <v>59</v>
      </c>
      <c r="C33" s="6" t="s">
        <v>56</v>
      </c>
      <c r="D33" s="8">
        <v>107.3</v>
      </c>
      <c r="E33" s="64">
        <v>107.3</v>
      </c>
    </row>
    <row r="34" spans="1:5">
      <c r="A34" s="62">
        <v>16</v>
      </c>
      <c r="B34" s="11" t="s">
        <v>146</v>
      </c>
      <c r="C34" s="6" t="s">
        <v>56</v>
      </c>
      <c r="D34" s="8">
        <v>103</v>
      </c>
      <c r="E34" s="64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8"/>
  <sheetViews>
    <sheetView topLeftCell="A4" zoomScaleNormal="100" workbookViewId="0">
      <selection activeCell="C12" sqref="C12"/>
    </sheetView>
  </sheetViews>
  <sheetFormatPr defaultRowHeight="15.75"/>
  <cols>
    <col min="1" max="1" width="8.28515625" style="20" customWidth="1"/>
    <col min="2" max="2" width="28.85546875" style="20" customWidth="1"/>
    <col min="3" max="3" width="13.5703125" style="20" customWidth="1"/>
    <col min="4" max="4" width="14.140625" style="20" customWidth="1"/>
    <col min="5" max="5" width="16.5703125" style="20" customWidth="1"/>
    <col min="6" max="6" width="9.140625" style="20"/>
    <col min="7" max="7" width="22" style="20" customWidth="1"/>
    <col min="8" max="16384" width="9.140625" style="20"/>
  </cols>
  <sheetData>
    <row r="1" spans="1:7" ht="60.75" customHeight="1">
      <c r="D1" s="98" t="s">
        <v>157</v>
      </c>
      <c r="E1" s="98"/>
    </row>
    <row r="2" spans="1:7" ht="16.5" customHeight="1">
      <c r="A2" s="21"/>
      <c r="B2" s="21"/>
      <c r="C2" s="21"/>
      <c r="D2" s="21"/>
      <c r="E2" s="21"/>
    </row>
    <row r="3" spans="1:7" ht="45" customHeight="1">
      <c r="A3" s="92" t="s">
        <v>138</v>
      </c>
      <c r="B3" s="92"/>
      <c r="C3" s="92"/>
      <c r="D3" s="92"/>
      <c r="E3" s="92"/>
      <c r="G3" s="3"/>
    </row>
    <row r="4" spans="1:7" ht="44.25" customHeight="1">
      <c r="A4" s="92" t="str">
        <f>'пр 1 ВО '!A4:E4</f>
        <v xml:space="preserve">муниципального унитарного предприятия тепловых сетей г. Зеленогорска (г. Зеленогорск, ИНН 2453000242)
</v>
      </c>
      <c r="B4" s="92"/>
      <c r="C4" s="92"/>
      <c r="D4" s="92"/>
      <c r="E4" s="92"/>
    </row>
    <row r="5" spans="1:7" ht="16.5" customHeight="1">
      <c r="E5" s="24" t="s">
        <v>61</v>
      </c>
    </row>
    <row r="6" spans="1:7" ht="17.25" customHeight="1">
      <c r="A6" s="100" t="s">
        <v>1</v>
      </c>
      <c r="B6" s="100" t="s">
        <v>62</v>
      </c>
      <c r="C6" s="100" t="s">
        <v>4</v>
      </c>
      <c r="D6" s="114"/>
      <c r="E6" s="114"/>
    </row>
    <row r="7" spans="1:7" ht="32.25" customHeight="1">
      <c r="A7" s="100"/>
      <c r="B7" s="100"/>
      <c r="C7" s="100" t="s">
        <v>139</v>
      </c>
      <c r="D7" s="100"/>
      <c r="E7" s="100"/>
    </row>
    <row r="8" spans="1:7" ht="67.5" customHeight="1">
      <c r="A8" s="100"/>
      <c r="B8" s="100"/>
      <c r="C8" s="6" t="s">
        <v>63</v>
      </c>
      <c r="D8" s="6" t="s">
        <v>64</v>
      </c>
      <c r="E8" s="25" t="s">
        <v>65</v>
      </c>
    </row>
    <row r="9" spans="1:7">
      <c r="A9" s="25">
        <v>1</v>
      </c>
      <c r="B9" s="25">
        <v>2</v>
      </c>
      <c r="C9" s="25">
        <v>3</v>
      </c>
      <c r="D9" s="25">
        <v>4</v>
      </c>
      <c r="E9" s="25">
        <v>5</v>
      </c>
    </row>
    <row r="10" spans="1:7">
      <c r="A10" s="27">
        <v>1</v>
      </c>
      <c r="B10" s="28" t="s">
        <v>66</v>
      </c>
      <c r="C10" s="70">
        <v>84778.51</v>
      </c>
      <c r="D10" s="70">
        <f>C10</f>
        <v>84778.51</v>
      </c>
      <c r="E10" s="71">
        <v>0</v>
      </c>
    </row>
    <row r="11" spans="1:7">
      <c r="A11" s="30">
        <v>2</v>
      </c>
      <c r="B11" s="31" t="s">
        <v>67</v>
      </c>
      <c r="C11" s="72">
        <v>0</v>
      </c>
      <c r="D11" s="70">
        <f t="shared" ref="D11:D17" si="0">C11</f>
        <v>0</v>
      </c>
      <c r="E11" s="71">
        <v>0</v>
      </c>
    </row>
    <row r="12" spans="1:7" ht="31.5">
      <c r="A12" s="30">
        <v>3</v>
      </c>
      <c r="B12" s="31" t="s">
        <v>68</v>
      </c>
      <c r="C12" s="72">
        <v>7449.5079999999998</v>
      </c>
      <c r="D12" s="70">
        <f t="shared" si="0"/>
        <v>7449.5079999999998</v>
      </c>
      <c r="E12" s="71">
        <v>0</v>
      </c>
    </row>
    <row r="13" spans="1:7" ht="32.25" customHeight="1">
      <c r="A13" s="30">
        <v>4</v>
      </c>
      <c r="B13" s="28" t="s">
        <v>69</v>
      </c>
      <c r="C13" s="15">
        <v>0</v>
      </c>
      <c r="D13" s="70">
        <f t="shared" si="0"/>
        <v>0</v>
      </c>
      <c r="E13" s="71">
        <v>0</v>
      </c>
    </row>
    <row r="14" spans="1:7" ht="47.25">
      <c r="A14" s="30">
        <v>5</v>
      </c>
      <c r="B14" s="28" t="s">
        <v>70</v>
      </c>
      <c r="C14" s="15">
        <v>9775.6</v>
      </c>
      <c r="D14" s="70">
        <f t="shared" si="0"/>
        <v>9775.6</v>
      </c>
      <c r="E14" s="71">
        <v>0</v>
      </c>
    </row>
    <row r="15" spans="1:7" ht="47.25">
      <c r="A15" s="30">
        <v>6</v>
      </c>
      <c r="B15" s="28" t="s">
        <v>71</v>
      </c>
      <c r="C15" s="15">
        <v>1014.41</v>
      </c>
      <c r="D15" s="70">
        <f t="shared" si="0"/>
        <v>1014.41</v>
      </c>
      <c r="E15" s="71">
        <v>0</v>
      </c>
    </row>
    <row r="16" spans="1:7" ht="37.5" customHeight="1">
      <c r="A16" s="30">
        <v>7</v>
      </c>
      <c r="B16" s="28" t="s">
        <v>72</v>
      </c>
      <c r="C16" s="15">
        <v>185</v>
      </c>
      <c r="D16" s="70">
        <f t="shared" si="0"/>
        <v>185</v>
      </c>
      <c r="E16" s="71">
        <v>0</v>
      </c>
    </row>
    <row r="17" spans="1:5" ht="65.25" customHeight="1">
      <c r="A17" s="30">
        <v>8</v>
      </c>
      <c r="B17" s="28" t="s">
        <v>154</v>
      </c>
      <c r="C17" s="15">
        <v>6148</v>
      </c>
      <c r="D17" s="70">
        <f t="shared" si="0"/>
        <v>6148</v>
      </c>
      <c r="E17" s="71"/>
    </row>
    <row r="18" spans="1:5">
      <c r="A18" s="32">
        <v>9</v>
      </c>
      <c r="B18" s="28" t="s">
        <v>73</v>
      </c>
      <c r="C18" s="15">
        <f>SUM(C10:C17)</f>
        <v>109351.02800000001</v>
      </c>
      <c r="D18" s="15">
        <f>SUM(D10:D17)</f>
        <v>109351.02800000001</v>
      </c>
      <c r="E18" s="73">
        <v>0</v>
      </c>
    </row>
  </sheetData>
  <mergeCells count="7">
    <mergeCell ref="D1:E1"/>
    <mergeCell ref="A3:E3"/>
    <mergeCell ref="A4:E4"/>
    <mergeCell ref="A6:A8"/>
    <mergeCell ref="B6:B8"/>
    <mergeCell ref="C7:E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5"/>
  <sheetViews>
    <sheetView zoomScaleNormal="100" workbookViewId="0">
      <selection activeCell="D12" sqref="D12"/>
    </sheetView>
  </sheetViews>
  <sheetFormatPr defaultRowHeight="12.75"/>
  <cols>
    <col min="1" max="1" width="6.5703125" style="34" customWidth="1"/>
    <col min="2" max="2" width="33.140625" style="34" customWidth="1"/>
    <col min="3" max="3" width="13.28515625" style="34" customWidth="1"/>
    <col min="4" max="4" width="12.42578125" style="34" customWidth="1"/>
    <col min="5" max="5" width="15" style="34" customWidth="1"/>
    <col min="6" max="6" width="22" style="34" customWidth="1"/>
    <col min="7" max="16384" width="9.140625" style="34"/>
  </cols>
  <sheetData>
    <row r="1" spans="1:8" ht="42.75" customHeight="1">
      <c r="A1" s="33"/>
      <c r="B1" s="33"/>
      <c r="C1" s="90" t="s">
        <v>153</v>
      </c>
      <c r="D1" s="90"/>
      <c r="E1" s="90"/>
    </row>
    <row r="2" spans="1:8" ht="18.75">
      <c r="A2" s="35"/>
      <c r="B2" s="35"/>
      <c r="C2" s="35"/>
      <c r="D2" s="35"/>
      <c r="E2" s="36"/>
    </row>
    <row r="3" spans="1:8" ht="34.5" customHeight="1">
      <c r="A3" s="101" t="s">
        <v>140</v>
      </c>
      <c r="B3" s="101"/>
      <c r="C3" s="101"/>
      <c r="D3" s="101"/>
      <c r="E3" s="101"/>
    </row>
    <row r="4" spans="1:8" ht="33.75" customHeight="1">
      <c r="A4" s="99" t="str">
        <f>'пр 2  ВО '!A4:E4</f>
        <v xml:space="preserve">муниципального унитарного предприятия тепловых сетей г. Зеленогорска (г. Зеленогорск, ИНН 2453000242)
</v>
      </c>
      <c r="B4" s="99"/>
      <c r="C4" s="99"/>
      <c r="D4" s="99"/>
      <c r="E4" s="99"/>
      <c r="F4" s="3"/>
      <c r="G4" s="4"/>
      <c r="H4" s="4"/>
    </row>
    <row r="5" spans="1:8" ht="18.75">
      <c r="A5" s="37"/>
      <c r="B5" s="37"/>
      <c r="C5" s="37"/>
      <c r="D5" s="37"/>
      <c r="E5" s="37"/>
      <c r="F5" s="4"/>
      <c r="G5" s="4"/>
      <c r="H5" s="4"/>
    </row>
    <row r="6" spans="1:8" ht="28.15" customHeight="1">
      <c r="A6" s="93" t="s">
        <v>1</v>
      </c>
      <c r="B6" s="93" t="s">
        <v>75</v>
      </c>
      <c r="C6" s="96" t="s">
        <v>76</v>
      </c>
      <c r="D6" s="97"/>
      <c r="E6" s="93" t="s">
        <v>65</v>
      </c>
    </row>
    <row r="7" spans="1:8" ht="37.15" customHeight="1">
      <c r="A7" s="95"/>
      <c r="B7" s="95"/>
      <c r="C7" s="6" t="s">
        <v>77</v>
      </c>
      <c r="D7" s="6" t="s">
        <v>64</v>
      </c>
      <c r="E7" s="95"/>
    </row>
    <row r="8" spans="1:8" s="38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78</v>
      </c>
      <c r="C9" s="8">
        <v>0</v>
      </c>
      <c r="D9" s="8">
        <v>0</v>
      </c>
      <c r="E9" s="8">
        <f t="shared" ref="E9:E14" si="0">+C9-D9</f>
        <v>0</v>
      </c>
    </row>
    <row r="10" spans="1:8" ht="42" customHeight="1">
      <c r="A10" s="6">
        <v>2</v>
      </c>
      <c r="B10" s="39" t="s">
        <v>79</v>
      </c>
      <c r="C10" s="15">
        <v>0</v>
      </c>
      <c r="D10" s="15">
        <v>0</v>
      </c>
      <c r="E10" s="8">
        <f t="shared" si="0"/>
        <v>0</v>
      </c>
    </row>
    <row r="11" spans="1:8" ht="24.75" customHeight="1">
      <c r="A11" s="6">
        <v>3</v>
      </c>
      <c r="B11" s="39" t="s">
        <v>80</v>
      </c>
      <c r="C11" s="15">
        <v>797.25</v>
      </c>
      <c r="D11" s="15">
        <f>C11</f>
        <v>797.25</v>
      </c>
      <c r="E11" s="8">
        <f t="shared" si="0"/>
        <v>0</v>
      </c>
    </row>
    <row r="12" spans="1:8" ht="17.25" customHeight="1">
      <c r="A12" s="6">
        <v>4</v>
      </c>
      <c r="B12" s="40" t="s">
        <v>81</v>
      </c>
      <c r="C12" s="8">
        <v>0</v>
      </c>
      <c r="D12" s="8">
        <v>0</v>
      </c>
      <c r="E12" s="8">
        <f t="shared" si="0"/>
        <v>0</v>
      </c>
    </row>
    <row r="13" spans="1:8" ht="17.25" customHeight="1">
      <c r="A13" s="6">
        <v>5</v>
      </c>
      <c r="B13" s="40" t="s">
        <v>82</v>
      </c>
      <c r="C13" s="8">
        <v>0</v>
      </c>
      <c r="D13" s="8">
        <v>0</v>
      </c>
      <c r="E13" s="8">
        <f t="shared" si="0"/>
        <v>0</v>
      </c>
    </row>
    <row r="14" spans="1:8" ht="17.25" customHeight="1">
      <c r="A14" s="6">
        <v>6</v>
      </c>
      <c r="B14" s="40" t="s">
        <v>83</v>
      </c>
      <c r="C14" s="8">
        <v>569.19000000000005</v>
      </c>
      <c r="D14" s="8">
        <f>C14</f>
        <v>569.19000000000005</v>
      </c>
      <c r="E14" s="8">
        <f t="shared" si="0"/>
        <v>0</v>
      </c>
    </row>
    <row r="15" spans="1:8" ht="17.25" customHeight="1">
      <c r="A15" s="6">
        <v>7</v>
      </c>
      <c r="B15" s="28" t="s">
        <v>84</v>
      </c>
      <c r="C15" s="8">
        <f>SUM(C9:C14)</f>
        <v>1366.44</v>
      </c>
      <c r="D15" s="8">
        <f>SUM(D9:D14)</f>
        <v>1366.44</v>
      </c>
      <c r="E15" s="8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3"/>
  <sheetViews>
    <sheetView tabSelected="1" zoomScaleNormal="100" workbookViewId="0">
      <selection activeCell="F13" sqref="F13"/>
    </sheetView>
  </sheetViews>
  <sheetFormatPr defaultRowHeight="15.75"/>
  <cols>
    <col min="1" max="1" width="7.7109375" style="75" customWidth="1"/>
    <col min="2" max="2" width="35.5703125" style="75" customWidth="1"/>
    <col min="3" max="5" width="12.5703125" style="75" customWidth="1"/>
    <col min="6" max="6" width="9.140625" style="75"/>
    <col min="7" max="7" width="27.85546875" style="75" customWidth="1"/>
    <col min="8" max="16384" width="9.140625" style="75"/>
  </cols>
  <sheetData>
    <row r="1" spans="1:7" ht="58.5" customHeight="1">
      <c r="A1" s="74"/>
      <c r="B1" s="74"/>
      <c r="C1" s="115" t="s">
        <v>155</v>
      </c>
      <c r="D1" s="115"/>
      <c r="E1" s="115"/>
    </row>
    <row r="2" spans="1:7" ht="17.25" customHeight="1">
      <c r="A2" s="74"/>
      <c r="B2" s="76"/>
      <c r="C2" s="74"/>
      <c r="D2" s="74"/>
      <c r="E2" s="74"/>
    </row>
    <row r="3" spans="1:7" ht="21.75" customHeight="1">
      <c r="A3" s="103" t="s">
        <v>141</v>
      </c>
      <c r="B3" s="103"/>
      <c r="C3" s="103"/>
      <c r="D3" s="103"/>
      <c r="E3" s="103"/>
      <c r="G3" s="45"/>
    </row>
    <row r="4" spans="1:7" ht="39.75" customHeight="1">
      <c r="A4" s="92" t="str">
        <f>'пр 1 ВО '!A4:E4</f>
        <v xml:space="preserve">муниципального унитарного предприятия тепловых сетей г. Зеленогорска (г. Зеленогорск, ИНН 2453000242)
</v>
      </c>
      <c r="B4" s="92"/>
      <c r="C4" s="92"/>
      <c r="D4" s="92"/>
      <c r="E4" s="92"/>
      <c r="G4" s="41"/>
    </row>
    <row r="5" spans="1:7" ht="17.25" customHeight="1">
      <c r="A5" s="77"/>
      <c r="B5" s="77"/>
      <c r="C5" s="77"/>
      <c r="D5" s="77"/>
      <c r="E5" s="77"/>
      <c r="G5" s="41"/>
    </row>
    <row r="6" spans="1:7" ht="40.5" customHeight="1">
      <c r="A6" s="78" t="s">
        <v>1</v>
      </c>
      <c r="B6" s="79" t="s">
        <v>2</v>
      </c>
      <c r="C6" s="78" t="s">
        <v>3</v>
      </c>
      <c r="D6" s="79" t="s">
        <v>86</v>
      </c>
      <c r="E6" s="79" t="s">
        <v>87</v>
      </c>
      <c r="G6" s="3"/>
    </row>
    <row r="7" spans="1:7">
      <c r="A7" s="79">
        <v>1</v>
      </c>
      <c r="B7" s="79">
        <v>2</v>
      </c>
      <c r="C7" s="79">
        <v>3</v>
      </c>
      <c r="D7" s="79">
        <v>4</v>
      </c>
      <c r="E7" s="79">
        <v>5</v>
      </c>
      <c r="G7" s="41"/>
    </row>
    <row r="8" spans="1:7" ht="32.25" customHeight="1">
      <c r="A8" s="79">
        <v>1</v>
      </c>
      <c r="B8" s="80" t="s">
        <v>88</v>
      </c>
      <c r="C8" s="79" t="s">
        <v>56</v>
      </c>
      <c r="D8" s="83">
        <v>46.1</v>
      </c>
      <c r="E8" s="79">
        <v>40.909999999999997</v>
      </c>
      <c r="G8" s="45"/>
    </row>
    <row r="9" spans="1:7" ht="37.5" customHeight="1">
      <c r="A9" s="79">
        <f>A8+1</f>
        <v>2</v>
      </c>
      <c r="B9" s="81" t="s">
        <v>142</v>
      </c>
      <c r="C9" s="79" t="s">
        <v>91</v>
      </c>
      <c r="D9" s="82">
        <v>64810</v>
      </c>
      <c r="E9" s="82">
        <v>63492</v>
      </c>
    </row>
    <row r="10" spans="1:7" ht="35.25" customHeight="1">
      <c r="A10" s="79">
        <f>A9+1</f>
        <v>3</v>
      </c>
      <c r="B10" s="81" t="s">
        <v>92</v>
      </c>
      <c r="C10" s="79" t="s">
        <v>93</v>
      </c>
      <c r="D10" s="79">
        <v>8784</v>
      </c>
      <c r="E10" s="79">
        <v>8760</v>
      </c>
    </row>
    <row r="11" spans="1:7" ht="42" customHeight="1">
      <c r="A11" s="79">
        <v>4</v>
      </c>
      <c r="B11" s="80" t="s">
        <v>145</v>
      </c>
      <c r="C11" s="79"/>
      <c r="D11" s="79"/>
      <c r="E11" s="83"/>
    </row>
    <row r="12" spans="1:7" ht="15.75" customHeight="1">
      <c r="A12" s="79" t="s">
        <v>143</v>
      </c>
      <c r="B12" s="65" t="s">
        <v>135</v>
      </c>
      <c r="C12" s="14" t="s">
        <v>96</v>
      </c>
      <c r="D12" s="64">
        <v>0.75</v>
      </c>
      <c r="E12" s="64">
        <v>0.75</v>
      </c>
    </row>
    <row r="13" spans="1:7" ht="15.75" customHeight="1">
      <c r="A13" s="79" t="s">
        <v>144</v>
      </c>
      <c r="B13" s="65" t="s">
        <v>137</v>
      </c>
      <c r="C13" s="14" t="s">
        <v>96</v>
      </c>
      <c r="D13" s="64">
        <v>0.48</v>
      </c>
      <c r="E13" s="64">
        <v>0.48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 1 ПВ</vt:lpstr>
      <vt:lpstr>пр 2 ПВ</vt:lpstr>
      <vt:lpstr>пр 3 ПВ</vt:lpstr>
      <vt:lpstr>пр 4 ПВ</vt:lpstr>
      <vt:lpstr>пр 7 ПВ ВО</vt:lpstr>
      <vt:lpstr>пр 1 ВО </vt:lpstr>
      <vt:lpstr>пр 2  ВО </vt:lpstr>
      <vt:lpstr>пр 3 ВО </vt:lpstr>
      <vt:lpstr>пр 4 ВО </vt:lpstr>
      <vt:lpstr>'пр 4 ВО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2013-12-13T04:31:28Z</cp:lastPrinted>
  <dcterms:created xsi:type="dcterms:W3CDTF">2013-11-12T05:14:00Z</dcterms:created>
  <dcterms:modified xsi:type="dcterms:W3CDTF">2013-12-13T04:31:31Z</dcterms:modified>
</cp:coreProperties>
</file>